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PFRDA &amp; NPS Trust Communication April 2019 Onwards\NPS Trust\2024-25\Monthly\8. November 2024\4. Website upload Portfolio\"/>
    </mc:Choice>
  </mc:AlternateContent>
  <xr:revisionPtr revIDLastSave="0" documentId="8_{32C8948B-D7C3-46C8-9409-F6012894307E}" xr6:coauthVersionLast="47" xr6:coauthVersionMax="47" xr10:uidLastSave="{00000000-0000-0000-0000-000000000000}"/>
  <bookViews>
    <workbookView xWindow="-120" yWindow="-120" windowWidth="20730" windowHeight="11040" xr2:uid="{0B06BE38-9EE9-41B1-8C02-F9AA962CD501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Port_E1I!$C$6:$H$89</definedName>
    <definedName name="IN">#REF!</definedName>
    <definedName name="_xlnm.Print_Area" localSheetId="0">Port_E1I!$B$2:$G$112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3" i="1" l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06" i="1"/>
  <c r="F96" i="1"/>
  <c r="F108" i="1" s="1"/>
  <c r="G126" i="1" l="1"/>
  <c r="G125" i="1"/>
  <c r="G127" i="1"/>
  <c r="G133" i="1"/>
  <c r="G129" i="1"/>
  <c r="G94" i="1"/>
  <c r="G86" i="1"/>
  <c r="G78" i="1"/>
  <c r="G70" i="1"/>
  <c r="G62" i="1"/>
  <c r="G54" i="1"/>
  <c r="G46" i="1"/>
  <c r="G38" i="1"/>
  <c r="G30" i="1"/>
  <c r="G22" i="1"/>
  <c r="G14" i="1"/>
  <c r="G9" i="1"/>
  <c r="G106" i="1"/>
  <c r="G93" i="1"/>
  <c r="G85" i="1"/>
  <c r="G77" i="1"/>
  <c r="G69" i="1"/>
  <c r="G61" i="1"/>
  <c r="G53" i="1"/>
  <c r="G45" i="1"/>
  <c r="G37" i="1"/>
  <c r="G29" i="1"/>
  <c r="G21" i="1"/>
  <c r="G13" i="1"/>
  <c r="G128" i="1"/>
  <c r="G92" i="1"/>
  <c r="G84" i="1"/>
  <c r="G76" i="1"/>
  <c r="G68" i="1"/>
  <c r="G60" i="1"/>
  <c r="G52" i="1"/>
  <c r="G44" i="1"/>
  <c r="G36" i="1"/>
  <c r="G28" i="1"/>
  <c r="G20" i="1"/>
  <c r="G12" i="1"/>
  <c r="G104" i="1"/>
  <c r="G91" i="1"/>
  <c r="G83" i="1"/>
  <c r="G75" i="1"/>
  <c r="G67" i="1"/>
  <c r="G59" i="1"/>
  <c r="G51" i="1"/>
  <c r="G43" i="1"/>
  <c r="G35" i="1"/>
  <c r="G27" i="1"/>
  <c r="G19" i="1"/>
  <c r="G11" i="1"/>
  <c r="G100" i="1"/>
  <c r="G90" i="1"/>
  <c r="G82" i="1"/>
  <c r="G74" i="1"/>
  <c r="G66" i="1"/>
  <c r="G58" i="1"/>
  <c r="G50" i="1"/>
  <c r="G42" i="1"/>
  <c r="G34" i="1"/>
  <c r="G26" i="1"/>
  <c r="G18" i="1"/>
  <c r="G10" i="1"/>
  <c r="G88" i="1"/>
  <c r="G80" i="1"/>
  <c r="G72" i="1"/>
  <c r="G64" i="1"/>
  <c r="G56" i="1"/>
  <c r="G48" i="1"/>
  <c r="G40" i="1"/>
  <c r="G32" i="1"/>
  <c r="G24" i="1"/>
  <c r="G16" i="1"/>
  <c r="G8" i="1"/>
  <c r="G95" i="1"/>
  <c r="G87" i="1"/>
  <c r="G79" i="1"/>
  <c r="G63" i="1"/>
  <c r="G55" i="1"/>
  <c r="G47" i="1"/>
  <c r="G39" i="1"/>
  <c r="G31" i="1"/>
  <c r="G15" i="1"/>
  <c r="G7" i="1"/>
  <c r="G96" i="1"/>
  <c r="G81" i="1"/>
  <c r="G73" i="1"/>
  <c r="G57" i="1"/>
  <c r="G41" i="1"/>
  <c r="G25" i="1"/>
  <c r="G71" i="1"/>
  <c r="G23" i="1"/>
  <c r="G89" i="1"/>
  <c r="G65" i="1"/>
  <c r="G49" i="1"/>
  <c r="G33" i="1"/>
  <c r="G17" i="1"/>
  <c r="G130" i="1"/>
  <c r="G131" i="1"/>
  <c r="G122" i="1"/>
  <c r="G123" i="1"/>
  <c r="G124" i="1"/>
  <c r="G132" i="1"/>
</calcChain>
</file>

<file path=xl/sharedStrings.xml><?xml version="1.0" encoding="utf-8"?>
<sst xmlns="http://schemas.openxmlformats.org/spreadsheetml/2006/main" count="348" uniqueCount="299">
  <si>
    <t>NAME OF PENSION FUND</t>
  </si>
  <si>
    <t>ADITYA BIRLA SUN LIFE PENSION MANAGEMENT LIMITED</t>
  </si>
  <si>
    <t>E-TIER II</t>
  </si>
  <si>
    <t>SCHEME NAME</t>
  </si>
  <si>
    <t>Scheme E Tier II</t>
  </si>
  <si>
    <t>MONTH</t>
  </si>
  <si>
    <t>29/11/2024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</si>
  <si>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</si>
  <si>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</si>
  <si>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</si>
  <si>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</si>
  <si>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</si>
  <si>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</si>
  <si>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</si>
  <si>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</si>
  <si>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</si>
  <si>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</si>
  <si>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</si>
  <si>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</si>
  <si>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</si>
  <si>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</si>
  <si>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</si>
  <si>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</si>
  <si>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</si>
  <si>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</si>
  <si>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</si>
  <si>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</si>
  <si>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</si>
  <si>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</si>
  <si>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</si>
  <si>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</si>
  <si>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</si>
  <si>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</si>
  <si>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</si>
  <si>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</si>
  <si>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</si>
  <si>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</si>
  <si>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</si>
  <si>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</si>
  <si>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</si>
  <si>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</si>
  <si>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INE021A01026</t>
  </si>
  <si>
    <t>ASIAN PAINTS LTD.</t>
  </si>
  <si>
    <t>Manufacture of paints and varnishes, enamels or lacquers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</si>
  <si>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</si>
  <si>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</si>
  <si>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</si>
  <si>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</si>
  <si>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</si>
  <si>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</si>
  <si>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</si>
  <si>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</si>
  <si>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</si>
  <si>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</si>
  <si>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</si>
  <si>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</si>
  <si>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</si>
  <si>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</si>
  <si>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</si>
  <si>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</si>
  <si>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</si>
  <si>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</si>
  <si>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</si>
  <si>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</si>
  <si>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</si>
  <si>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</si>
  <si>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</si>
  <si>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INE073K01018</t>
  </si>
  <si>
    <t>Sona BLW Precision Forgings Limited</t>
  </si>
  <si>
    <t>Manufacture of diverse parts and accessories for motor vehecles sucs as brakes,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</si>
  <si>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</si>
  <si>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</si>
  <si>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</si>
  <si>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</si>
  <si>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</si>
  <si>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</si>
  <si>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</si>
  <si>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</si>
  <si>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</si>
  <si>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</si>
  <si>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</si>
  <si>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</si>
  <si>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INE095A01012</t>
  </si>
  <si>
    <t>IndusInd Bank Limited</t>
  </si>
  <si>
    <t>INE101A01026</t>
  </si>
  <si>
    <t>MAHINDRA AND MAHINDRA LTD</t>
  </si>
  <si>
    <t>Manufacture of tractors used in agriculture and forestry</t>
  </si>
  <si>
    <t>INE117A01022</t>
  </si>
  <si>
    <t>ABB India Limited</t>
  </si>
  <si>
    <t>Manufacture of electricity distribution and control apparatus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</si>
  <si>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</si>
  <si>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</si>
  <si>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</si>
  <si>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</si>
  <si>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</si>
  <si>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</si>
  <si>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</si>
  <si>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</si>
  <si>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</si>
  <si>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</si>
  <si>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INE151A01013</t>
  </si>
  <si>
    <t>Tata Communications Limited</t>
  </si>
  <si>
    <t>Other telecommunications activities</t>
  </si>
  <si>
    <t>INE152A01029</t>
  </si>
  <si>
    <t>Thermax Ltd.</t>
  </si>
  <si>
    <t>Manufacture of central heating boilers and radiators and parts and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</si>
  <si>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</si>
  <si>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</si>
  <si>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</si>
  <si>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</si>
  <si>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</si>
  <si>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</si>
  <si>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</si>
  <si>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</si>
  <si>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</si>
  <si>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</si>
  <si>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</si>
  <si>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INE180A01020</t>
  </si>
  <si>
    <t>Max Financial Services</t>
  </si>
  <si>
    <t>Activities of holding companies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</si>
  <si>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</si>
  <si>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</si>
  <si>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</si>
  <si>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</si>
  <si>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</si>
  <si>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</si>
  <si>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</si>
  <si>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</si>
  <si>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</si>
  <si>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</si>
  <si>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</si>
  <si>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</si>
  <si>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</si>
  <si>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</si>
  <si>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</si>
  <si>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</si>
  <si>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</si>
  <si>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</si>
  <si>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</si>
  <si>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</si>
  <si>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</si>
  <si>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</si>
  <si>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</si>
  <si>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</si>
  <si>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</si>
  <si>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</si>
  <si>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</si>
  <si>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</si>
  <si>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</si>
  <si>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</si>
  <si>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</si>
  <si>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</si>
  <si>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</si>
  <si>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INE259A01022</t>
  </si>
  <si>
    <t>Colgate Palmolive (India) Limited</t>
  </si>
  <si>
    <t>Manufacture of preparations for oral or dental hygiene</t>
  </si>
  <si>
    <t>INE262H01021</t>
  </si>
  <si>
    <t>Persistent Systems Ltd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</si>
  <si>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</si>
  <si>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</si>
  <si>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</si>
  <si>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</si>
  <si>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</si>
  <si>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</si>
  <si>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</si>
  <si>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</si>
  <si>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</si>
  <si>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</si>
  <si>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</si>
  <si>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</si>
  <si>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</si>
  <si>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</si>
  <si>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</si>
  <si>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</si>
  <si>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INE397D01024</t>
  </si>
  <si>
    <t>BHARTI AIRTEL LTD</t>
  </si>
  <si>
    <t>INE437A01024</t>
  </si>
  <si>
    <t>Apollo Hospitals Enterprise Ltd</t>
  </si>
  <si>
    <t>Hospital activities</t>
  </si>
  <si>
    <t>INE463A01038</t>
  </si>
  <si>
    <t>Berger Paints India Ltd</t>
  </si>
  <si>
    <t>INE465A01025</t>
  </si>
  <si>
    <t>Bharat Forge Limited</t>
  </si>
  <si>
    <t>Forging, pressing, stamping and roll-forming of metal; powder metallurgy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</si>
  <si>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</si>
  <si>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</si>
  <si>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</si>
  <si>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</si>
  <si>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</si>
  <si>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</si>
  <si>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</si>
  <si>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</si>
  <si>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</si>
  <si>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</si>
  <si>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INE513A01022</t>
  </si>
  <si>
    <t>Schaeffler India Limited</t>
  </si>
  <si>
    <t>Manufacture of bearings, gears, gearing and driving elements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</si>
  <si>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</si>
  <si>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</si>
  <si>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</si>
  <si>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</si>
  <si>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</si>
  <si>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</si>
  <si>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</si>
  <si>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</si>
  <si>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</si>
  <si>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</si>
  <si>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</si>
  <si>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</si>
  <si>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</si>
  <si>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</si>
  <si>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</si>
  <si>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</si>
  <si>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</si>
  <si>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</si>
  <si>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INE721A01013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</si>
  <si>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</si>
  <si>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</si>
  <si>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</si>
  <si>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</si>
  <si>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</si>
  <si>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</si>
  <si>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</si>
  <si>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</si>
  <si>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</si>
  <si>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</si>
  <si>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</si>
  <si>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</si>
  <si>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INE787D01026</t>
  </si>
  <si>
    <t>Balkrishna Industries Ltd</t>
  </si>
  <si>
    <t>Manufacture of rubber tyres and tubes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</si>
  <si>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</si>
  <si>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</si>
  <si>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</si>
  <si>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</si>
  <si>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</si>
  <si>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</si>
  <si>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</si>
  <si>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</si>
  <si>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</si>
  <si>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</si>
  <si>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</si>
  <si>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</si>
  <si>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</si>
  <si>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</si>
  <si>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</si>
  <si>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</si>
  <si>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02A</t>
  </si>
  <si>
    <t>INE917I01010</t>
  </si>
  <si>
    <t>Bajaj Auto Limited</t>
  </si>
  <si>
    <t>INE918I01026</t>
  </si>
  <si>
    <t>BAJAJ FINSERV LTD</t>
  </si>
  <si>
    <t xml:space="preserve">Subtotal A </t>
  </si>
  <si>
    <t>NCA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</si>
  <si>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</si>
  <si>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</si>
  <si>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</si>
  <si>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</si>
  <si>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</si>
  <si>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</si>
  <si>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</si>
  <si>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</si>
  <si>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</si>
  <si>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</si>
  <si>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</si>
  <si>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Infrastructure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</si>
  <si>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</si>
  <si>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</si>
  <si>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</si>
  <si>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</si>
  <si>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</si>
  <si>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</si>
  <si>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>GOI</t>
  </si>
  <si>
    <t xml:space="preserve">Total outstanding exposure to derivatives </t>
  </si>
  <si>
    <t>SDL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</si>
  <si>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</si>
  <si>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</si>
  <si>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</si>
  <si>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</si>
  <si>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</si>
  <si>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</si>
  <si>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</si>
  <si>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</si>
  <si>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</si>
  <si>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</si>
  <si>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</si>
  <si>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</si>
  <si>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</si>
  <si>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</si>
  <si>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</si>
  <si>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</si>
  <si>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</si>
  <si>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CRISIL AAA</t>
  </si>
  <si>
    <t>[ICRA]AA+</t>
  </si>
  <si>
    <t>CRISIL AA</t>
  </si>
  <si>
    <t>IND AAA</t>
  </si>
  <si>
    <t>CARE AA</t>
  </si>
  <si>
    <t>CARE AAA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</si>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</sst>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2" borderId="1" xfId="0" applyFont="1" applyFill="1" applyBorder="1"/>
    <xf numFmtId="9" fontId="1" fillId="0" borderId="0" xfId="1" applyFont="1"/>
    <xf numFmtId="0" fontId="5" fillId="3" borderId="2" xfId="2" applyFont="1" applyFill="1" applyBorder="1"/>
    <xf numFmtId="0" fontId="5" fillId="3" borderId="3" xfId="2" applyFont="1" applyFill="1" applyBorder="1"/>
    <xf numFmtId="164" fontId="5" fillId="3" borderId="3" xfId="3" applyFont="1" applyFill="1" applyBorder="1"/>
    <xf numFmtId="9" fontId="5" fillId="3" borderId="3" xfId="1" applyFont="1" applyFill="1" applyBorder="1"/>
    <xf numFmtId="0" fontId="5" fillId="3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9" fontId="1" fillId="0" borderId="5" xfId="1" applyFont="1" applyFill="1" applyBorder="1"/>
    <xf numFmtId="0" fontId="9" fillId="2" borderId="8" xfId="0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4" fillId="0" borderId="5" xfId="2" applyFont="1" applyBorder="1"/>
    <xf numFmtId="0" fontId="3" fillId="3" borderId="5" xfId="2" applyFont="1" applyFill="1" applyBorder="1"/>
    <xf numFmtId="9" fontId="3" fillId="3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4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4" borderId="0" xfId="4" applyNumberFormat="1" applyFont="1" applyFill="1" applyBorder="1"/>
    <xf numFmtId="165" fontId="0" fillId="0" borderId="5" xfId="3" applyNumberFormat="1" applyFont="1" applyBorder="1" applyAlignment="1">
      <alignment vertical="top"/>
    </xf>
    <xf numFmtId="9" fontId="0" fillId="0" borderId="2" xfId="1" applyFont="1" applyBorder="1" applyAlignment="1">
      <alignment vertical="center"/>
    </xf>
  </cellXfs>
  <cellStyles count="5">
    <cellStyle name="Comma 2" xfId="3" xr:uid="{17E3A6D1-DCBD-47DE-9599-2CB9E3C8C9BD}"/>
    <cellStyle name="Normal" xfId="0" builtinId="0"/>
    <cellStyle name="Normal 2" xfId="2" xr:uid="{02F79680-5095-4072-8CA7-BF3965117164}"/>
    <cellStyle name="Percent" xfId="1" builtinId="5"/>
    <cellStyle name="Percent 2" xfId="4" xr:uid="{73E474AB-37D7-4ED1-BF1C-A8638D6C53C4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FRDA%20&amp;%20NPS%20Trust%20Communication%20April%202019%20Onwards\NPS%20Trust\2024-25\Monthly\8.%20November%202024\4.%20Website%20upload%20Portfolio\Portfolio_ABSLPM_Nov%202024.xlsx" TargetMode="External"/><Relationship Id="rId1" Type="http://schemas.openxmlformats.org/officeDocument/2006/relationships/externalLinkPath" Target="Portfolio_ABSLPM_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1598B2-B614-4F18-88A0-A2ADB8664423}" name="Table13456768563" displayName="Table13456768563" ref="B6:H95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73DCA84A-8FEA-46D3-A23A-B1CAC8905DC3}" name="ISIN No." dataDxfId="6"/>
    <tableColumn id="2" xr3:uid="{624D493B-A125-486A-B55A-32A89664AFF3}" name="Name of the Instrument" dataDxfId="5"/>
    <tableColumn id="3" xr3:uid="{E31AADCF-DE0F-4B85-98C9-C1478003D38F}" name="Industry " dataDxfId="4"/>
    <tableColumn id="4" xr3:uid="{4029459E-41A6-4BFB-A169-92D616C1CDF1}" name="Quantity" dataDxfId="3"/>
    <tableColumn id="5" xr3:uid="{DDA09388-54C5-4A3C-9F8A-D7F8547451B4}" name="Market Value" dataDxfId="2"/>
    <tableColumn id="6" xr3:uid="{BC55143C-CB61-44CA-937C-44BAE8829E54}" name="% of Portfolio" dataDxfId="1" dataCellStyle="Percent">
      <calculatedColumnFormula>+F7/$F$108</calculatedColumnFormula>
    </tableColumn>
    <tableColumn id="7" xr3:uid="{A9E587E3-1855-4B69-81C7-184A4117C1D8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2B9A-3FFD-4815-8085-AD995DE5A225}">
  <sheetPr>
    <tabColor rgb="FF7030A0"/>
  </sheetPr>
  <dimension ref="A2:O144"/>
  <sheetViews>
    <sheetView showGridLines="0" tabSelected="1" zoomScaleNormal="100" zoomScaleSheetLayoutView="89" workbookViewId="0">
      <selection activeCell="D4" sqref="D4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8" t="s">
        <v>7</v>
      </c>
      <c r="C6" s="9" t="s">
        <v>8</v>
      </c>
      <c r="D6" s="9" t="s">
        <v>9</v>
      </c>
      <c r="E6" s="10" t="s">
        <v>10</v>
      </c>
      <c r="F6" s="9" t="s">
        <v>11</v>
      </c>
      <c r="G6" s="11" t="s">
        <v>12</v>
      </c>
      <c r="H6" s="12" t="s">
        <v>13</v>
      </c>
    </row>
    <row r="7" spans="1:8" x14ac:dyDescent="0.25">
      <c r="A7" s="13"/>
      <c r="B7" s="14" t="s">
        <v>14</v>
      </c>
      <c r="C7" s="15" t="s">
        <v>15</v>
      </c>
      <c r="D7" s="15" t="s">
        <v>16</v>
      </c>
      <c r="E7" s="16">
        <v>441</v>
      </c>
      <c r="F7" s="16">
        <v>536167.80000000005</v>
      </c>
      <c r="G7" s="17">
        <f t="shared" ref="G7:G70" si="0">+F7/$F$108</f>
        <v>1.2469532619954968E-3</v>
      </c>
      <c r="H7" s="18"/>
    </row>
    <row r="8" spans="1:8" x14ac:dyDescent="0.25">
      <c r="A8" s="13"/>
      <c r="B8" s="14" t="s">
        <v>17</v>
      </c>
      <c r="C8" s="15" t="s">
        <v>18</v>
      </c>
      <c r="D8" s="15" t="s">
        <v>19</v>
      </c>
      <c r="E8" s="16">
        <v>17014</v>
      </c>
      <c r="F8" s="16">
        <v>21985490.800000001</v>
      </c>
      <c r="G8" s="17">
        <f t="shared" si="0"/>
        <v>5.1131156085150925E-2</v>
      </c>
      <c r="H8" s="18"/>
    </row>
    <row r="9" spans="1:8" x14ac:dyDescent="0.25">
      <c r="A9" s="13"/>
      <c r="B9" s="14" t="s">
        <v>20</v>
      </c>
      <c r="C9" s="15" t="s">
        <v>21</v>
      </c>
      <c r="D9" s="15" t="s">
        <v>22</v>
      </c>
      <c r="E9" s="16">
        <v>295</v>
      </c>
      <c r="F9" s="16">
        <v>2230450.75</v>
      </c>
      <c r="G9" s="17">
        <f t="shared" si="0"/>
        <v>5.1873085971085959E-3</v>
      </c>
      <c r="H9" s="18"/>
    </row>
    <row r="10" spans="1:8" x14ac:dyDescent="0.25">
      <c r="A10" s="13"/>
      <c r="B10" s="14" t="s">
        <v>23</v>
      </c>
      <c r="C10" s="15" t="s">
        <v>24</v>
      </c>
      <c r="D10" s="15" t="s">
        <v>25</v>
      </c>
      <c r="E10" s="16">
        <v>800</v>
      </c>
      <c r="F10" s="16">
        <v>1432400</v>
      </c>
      <c r="G10" s="17">
        <f t="shared" si="0"/>
        <v>3.3313001125437774E-3</v>
      </c>
      <c r="H10" s="18"/>
    </row>
    <row r="11" spans="1:8" x14ac:dyDescent="0.25">
      <c r="A11" s="13"/>
      <c r="B11" s="14" t="s">
        <v>26</v>
      </c>
      <c r="C11" s="15" t="s">
        <v>27</v>
      </c>
      <c r="D11" s="15" t="s">
        <v>28</v>
      </c>
      <c r="E11" s="16">
        <v>10862</v>
      </c>
      <c r="F11" s="16">
        <v>20179966.699999999</v>
      </c>
      <c r="G11" s="17">
        <f t="shared" si="0"/>
        <v>4.6932089736693432E-2</v>
      </c>
      <c r="H11" s="18"/>
    </row>
    <row r="12" spans="1:8" x14ac:dyDescent="0.25">
      <c r="A12" s="13"/>
      <c r="B12" s="14" t="s">
        <v>29</v>
      </c>
      <c r="C12" s="15" t="s">
        <v>30</v>
      </c>
      <c r="D12" s="15" t="s">
        <v>31</v>
      </c>
      <c r="E12" s="16">
        <v>685</v>
      </c>
      <c r="F12" s="16">
        <v>3620362</v>
      </c>
      <c r="G12" s="17">
        <f t="shared" si="0"/>
        <v>8.41979358981375E-3</v>
      </c>
      <c r="H12" s="18"/>
    </row>
    <row r="13" spans="1:8" x14ac:dyDescent="0.25">
      <c r="A13" s="13"/>
      <c r="B13" s="14" t="s">
        <v>32</v>
      </c>
      <c r="C13" s="15" t="s">
        <v>33</v>
      </c>
      <c r="D13" s="15" t="s">
        <v>34</v>
      </c>
      <c r="E13" s="16">
        <v>1750</v>
      </c>
      <c r="F13" s="16">
        <v>922512.5</v>
      </c>
      <c r="G13" s="17">
        <f t="shared" si="0"/>
        <v>2.1454663467418609E-3</v>
      </c>
      <c r="H13" s="18"/>
    </row>
    <row r="14" spans="1:8" x14ac:dyDescent="0.25">
      <c r="A14" s="13"/>
      <c r="B14" s="14" t="s">
        <v>35</v>
      </c>
      <c r="C14" s="15" t="s">
        <v>36</v>
      </c>
      <c r="D14" s="15" t="s">
        <v>37</v>
      </c>
      <c r="E14" s="16">
        <v>4153</v>
      </c>
      <c r="F14" s="16">
        <v>15469094.4</v>
      </c>
      <c r="G14" s="17">
        <f t="shared" si="0"/>
        <v>3.5976121136323876E-2</v>
      </c>
      <c r="H14" s="18"/>
    </row>
    <row r="15" spans="1:8" x14ac:dyDescent="0.25">
      <c r="A15" s="13"/>
      <c r="B15" s="14" t="s">
        <v>38</v>
      </c>
      <c r="C15" s="15" t="s">
        <v>39</v>
      </c>
      <c r="D15" s="15" t="s">
        <v>40</v>
      </c>
      <c r="E15" s="16">
        <v>9900</v>
      </c>
      <c r="F15" s="16">
        <v>5272740</v>
      </c>
      <c r="G15" s="17">
        <f t="shared" si="0"/>
        <v>1.226269153547478E-2</v>
      </c>
      <c r="H15" s="18"/>
    </row>
    <row r="16" spans="1:8" x14ac:dyDescent="0.25">
      <c r="A16" s="13"/>
      <c r="B16" s="14" t="s">
        <v>41</v>
      </c>
      <c r="C16" s="15" t="s">
        <v>42</v>
      </c>
      <c r="D16" s="15" t="s">
        <v>43</v>
      </c>
      <c r="E16" s="16">
        <v>683</v>
      </c>
      <c r="F16" s="16">
        <v>1693566.8</v>
      </c>
      <c r="G16" s="17">
        <f t="shared" si="0"/>
        <v>3.9386898013406904E-3</v>
      </c>
      <c r="H16" s="18"/>
    </row>
    <row r="17" spans="1:8" x14ac:dyDescent="0.25">
      <c r="A17" s="13"/>
      <c r="B17" s="14" t="s">
        <v>44</v>
      </c>
      <c r="C17" s="15" t="s">
        <v>45</v>
      </c>
      <c r="D17" s="15" t="s">
        <v>46</v>
      </c>
      <c r="E17" s="16">
        <v>8500</v>
      </c>
      <c r="F17" s="16">
        <v>2094400</v>
      </c>
      <c r="G17" s="17">
        <f t="shared" si="0"/>
        <v>4.8708984611223732E-3</v>
      </c>
      <c r="H17" s="18"/>
    </row>
    <row r="18" spans="1:8" x14ac:dyDescent="0.25">
      <c r="A18" s="13"/>
      <c r="B18" s="14" t="s">
        <v>47</v>
      </c>
      <c r="C18" s="15" t="s">
        <v>48</v>
      </c>
      <c r="D18" s="15" t="s">
        <v>19</v>
      </c>
      <c r="E18" s="16">
        <v>12330</v>
      </c>
      <c r="F18" s="16">
        <v>3601593</v>
      </c>
      <c r="G18" s="17">
        <f t="shared" si="0"/>
        <v>8.3761429532511027E-3</v>
      </c>
      <c r="H18" s="18"/>
    </row>
    <row r="19" spans="1:8" x14ac:dyDescent="0.25">
      <c r="A19" s="13"/>
      <c r="B19" s="14" t="s">
        <v>49</v>
      </c>
      <c r="C19" s="15" t="s">
        <v>50</v>
      </c>
      <c r="D19" s="15" t="s">
        <v>51</v>
      </c>
      <c r="E19" s="16">
        <v>2604</v>
      </c>
      <c r="F19" s="16">
        <v>6499974.5999999996</v>
      </c>
      <c r="G19" s="17">
        <f t="shared" si="0"/>
        <v>1.5116843141937791E-2</v>
      </c>
      <c r="H19" s="18"/>
    </row>
    <row r="20" spans="1:8" x14ac:dyDescent="0.25">
      <c r="A20" s="13"/>
      <c r="B20" s="14" t="s">
        <v>52</v>
      </c>
      <c r="C20" s="15" t="s">
        <v>53</v>
      </c>
      <c r="D20" s="15" t="s">
        <v>54</v>
      </c>
      <c r="E20" s="16">
        <v>8525</v>
      </c>
      <c r="F20" s="16">
        <v>5594105</v>
      </c>
      <c r="G20" s="17">
        <f t="shared" si="0"/>
        <v>1.3010082809328196E-2</v>
      </c>
      <c r="H20" s="18"/>
    </row>
    <row r="21" spans="1:8" x14ac:dyDescent="0.25">
      <c r="A21" s="13"/>
      <c r="B21" s="14" t="s">
        <v>55</v>
      </c>
      <c r="C21" s="15" t="s">
        <v>56</v>
      </c>
      <c r="D21" s="15" t="s">
        <v>46</v>
      </c>
      <c r="E21" s="16">
        <v>18908</v>
      </c>
      <c r="F21" s="16">
        <v>33959713.399999999</v>
      </c>
      <c r="G21" s="17">
        <f t="shared" si="0"/>
        <v>7.8979333336619953E-2</v>
      </c>
      <c r="H21" s="18"/>
    </row>
    <row r="22" spans="1:8" x14ac:dyDescent="0.25">
      <c r="A22" s="13"/>
      <c r="B22" s="14" t="s">
        <v>57</v>
      </c>
      <c r="C22" s="15" t="s">
        <v>58</v>
      </c>
      <c r="D22" s="15" t="s">
        <v>59</v>
      </c>
      <c r="E22" s="16">
        <v>3898</v>
      </c>
      <c r="F22" s="16">
        <v>6941948.2000000002</v>
      </c>
      <c r="G22" s="17">
        <f t="shared" si="0"/>
        <v>1.6144731094619572E-2</v>
      </c>
      <c r="H22" s="18"/>
    </row>
    <row r="23" spans="1:8" x14ac:dyDescent="0.25">
      <c r="A23" s="13"/>
      <c r="B23" s="14" t="s">
        <v>60</v>
      </c>
      <c r="C23" s="15" t="s">
        <v>61</v>
      </c>
      <c r="D23" s="15" t="s">
        <v>59</v>
      </c>
      <c r="E23" s="16">
        <v>2650</v>
      </c>
      <c r="F23" s="16">
        <v>4064835</v>
      </c>
      <c r="G23" s="17">
        <f t="shared" si="0"/>
        <v>9.4534943402484542E-3</v>
      </c>
      <c r="H23" s="18"/>
    </row>
    <row r="24" spans="1:8" x14ac:dyDescent="0.25">
      <c r="A24" s="13"/>
      <c r="B24" s="14" t="s">
        <v>62</v>
      </c>
      <c r="C24" s="15" t="s">
        <v>63</v>
      </c>
      <c r="D24" s="15" t="s">
        <v>46</v>
      </c>
      <c r="E24" s="16">
        <v>16593</v>
      </c>
      <c r="F24" s="16">
        <v>13920697.35</v>
      </c>
      <c r="G24" s="17">
        <f t="shared" si="0"/>
        <v>3.2375049321937209E-2</v>
      </c>
      <c r="H24" s="18"/>
    </row>
    <row r="25" spans="1:8" x14ac:dyDescent="0.25">
      <c r="A25" s="13"/>
      <c r="B25" s="14" t="s">
        <v>64</v>
      </c>
      <c r="C25" s="15" t="s">
        <v>65</v>
      </c>
      <c r="D25" s="15" t="s">
        <v>66</v>
      </c>
      <c r="E25" s="16">
        <v>365</v>
      </c>
      <c r="F25" s="16">
        <v>1763625.25</v>
      </c>
      <c r="G25" s="17">
        <f t="shared" si="0"/>
        <v>4.1016231456367271E-3</v>
      </c>
      <c r="H25" s="18"/>
    </row>
    <row r="26" spans="1:8" x14ac:dyDescent="0.25">
      <c r="A26" s="13"/>
      <c r="B26" s="14" t="s">
        <v>67</v>
      </c>
      <c r="C26" s="15" t="s">
        <v>68</v>
      </c>
      <c r="D26" s="15" t="s">
        <v>69</v>
      </c>
      <c r="E26" s="16">
        <v>206</v>
      </c>
      <c r="F26" s="16">
        <v>138349.6</v>
      </c>
      <c r="G26" s="17">
        <f t="shared" si="0"/>
        <v>3.2175651916391132E-4</v>
      </c>
      <c r="H26" s="18"/>
    </row>
    <row r="27" spans="1:8" x14ac:dyDescent="0.25">
      <c r="A27" s="13"/>
      <c r="B27" s="14" t="s">
        <v>70</v>
      </c>
      <c r="C27" s="15" t="s">
        <v>71</v>
      </c>
      <c r="D27" s="15" t="s">
        <v>28</v>
      </c>
      <c r="E27" s="16">
        <v>650</v>
      </c>
      <c r="F27" s="16">
        <v>375602.5</v>
      </c>
      <c r="G27" s="17">
        <f t="shared" si="0"/>
        <v>8.7353019444409664E-4</v>
      </c>
      <c r="H27" s="18"/>
    </row>
    <row r="28" spans="1:8" x14ac:dyDescent="0.25">
      <c r="A28" s="13"/>
      <c r="B28" s="14" t="s">
        <v>72</v>
      </c>
      <c r="C28" s="15" t="s">
        <v>73</v>
      </c>
      <c r="D28" s="15" t="s">
        <v>74</v>
      </c>
      <c r="E28" s="16">
        <v>22130</v>
      </c>
      <c r="F28" s="16">
        <v>3198670.2</v>
      </c>
      <c r="G28" s="17">
        <f t="shared" si="0"/>
        <v>7.4390745582591641E-3</v>
      </c>
      <c r="H28" s="18"/>
    </row>
    <row r="29" spans="1:8" x14ac:dyDescent="0.25">
      <c r="A29" s="13"/>
      <c r="B29" s="14" t="s">
        <v>75</v>
      </c>
      <c r="C29" s="15" t="s">
        <v>76</v>
      </c>
      <c r="D29" s="15" t="s">
        <v>59</v>
      </c>
      <c r="E29" s="16">
        <v>2885</v>
      </c>
      <c r="F29" s="16">
        <v>3468635.5</v>
      </c>
      <c r="G29" s="17">
        <f t="shared" si="0"/>
        <v>8.066926718460864E-3</v>
      </c>
      <c r="H29" s="18"/>
    </row>
    <row r="30" spans="1:8" x14ac:dyDescent="0.25">
      <c r="A30" s="13"/>
      <c r="B30" s="14" t="s">
        <v>77</v>
      </c>
      <c r="C30" s="15" t="s">
        <v>78</v>
      </c>
      <c r="D30" s="15" t="s">
        <v>46</v>
      </c>
      <c r="E30" s="16">
        <v>21242</v>
      </c>
      <c r="F30" s="16">
        <v>27616724.199999999</v>
      </c>
      <c r="G30" s="17">
        <f t="shared" si="0"/>
        <v>6.4227587570197184E-2</v>
      </c>
      <c r="H30" s="18"/>
    </row>
    <row r="31" spans="1:8" x14ac:dyDescent="0.25">
      <c r="A31" s="13"/>
      <c r="B31" s="14" t="s">
        <v>79</v>
      </c>
      <c r="C31" s="15" t="s">
        <v>80</v>
      </c>
      <c r="D31" s="15" t="s">
        <v>81</v>
      </c>
      <c r="E31" s="16">
        <v>2000</v>
      </c>
      <c r="F31" s="16">
        <v>4014700</v>
      </c>
      <c r="G31" s="17">
        <f t="shared" si="0"/>
        <v>9.3368965106321571E-3</v>
      </c>
      <c r="H31" s="18"/>
    </row>
    <row r="32" spans="1:8" x14ac:dyDescent="0.25">
      <c r="A32" s="13"/>
      <c r="B32" s="14" t="s">
        <v>82</v>
      </c>
      <c r="C32" s="15" t="s">
        <v>83</v>
      </c>
      <c r="D32" s="15" t="s">
        <v>46</v>
      </c>
      <c r="E32" s="16">
        <v>953</v>
      </c>
      <c r="F32" s="16">
        <v>949045.05</v>
      </c>
      <c r="G32" s="17">
        <f t="shared" si="0"/>
        <v>2.207172495025213E-3</v>
      </c>
      <c r="H32" s="18"/>
    </row>
    <row r="33" spans="1:8" x14ac:dyDescent="0.25">
      <c r="A33" s="13"/>
      <c r="B33" s="14" t="s">
        <v>84</v>
      </c>
      <c r="C33" s="15" t="s">
        <v>85</v>
      </c>
      <c r="D33" s="15" t="s">
        <v>86</v>
      </c>
      <c r="E33" s="16">
        <v>2120</v>
      </c>
      <c r="F33" s="16">
        <v>6288132</v>
      </c>
      <c r="G33" s="17">
        <f t="shared" si="0"/>
        <v>1.4624165623631755E-2</v>
      </c>
      <c r="H33" s="18"/>
    </row>
    <row r="34" spans="1:8" x14ac:dyDescent="0.25">
      <c r="A34" s="13"/>
      <c r="B34" s="14" t="s">
        <v>87</v>
      </c>
      <c r="C34" s="15" t="s">
        <v>88</v>
      </c>
      <c r="D34" s="15" t="s">
        <v>89</v>
      </c>
      <c r="E34" s="16">
        <v>235</v>
      </c>
      <c r="F34" s="16">
        <v>1743993.75</v>
      </c>
      <c r="G34" s="17">
        <f t="shared" si="0"/>
        <v>4.0559666124341271E-3</v>
      </c>
      <c r="H34" s="18"/>
    </row>
    <row r="35" spans="1:8" x14ac:dyDescent="0.25">
      <c r="A35" s="13"/>
      <c r="B35" s="14" t="s">
        <v>90</v>
      </c>
      <c r="C35" s="15" t="s">
        <v>91</v>
      </c>
      <c r="D35" s="15" t="s">
        <v>40</v>
      </c>
      <c r="E35" s="16">
        <v>1296</v>
      </c>
      <c r="F35" s="16">
        <v>1599199.2</v>
      </c>
      <c r="G35" s="17">
        <f t="shared" si="0"/>
        <v>3.719221219589443E-3</v>
      </c>
      <c r="H35" s="18"/>
    </row>
    <row r="36" spans="1:8" x14ac:dyDescent="0.25">
      <c r="A36" s="13"/>
      <c r="B36" s="14" t="s">
        <v>92</v>
      </c>
      <c r="C36" s="15" t="s">
        <v>93</v>
      </c>
      <c r="D36" s="15" t="s">
        <v>16</v>
      </c>
      <c r="E36" s="16">
        <v>9112</v>
      </c>
      <c r="F36" s="16">
        <v>3183277.2</v>
      </c>
      <c r="G36" s="17">
        <f t="shared" si="0"/>
        <v>7.4032754081388161E-3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2085</v>
      </c>
      <c r="F37" s="16">
        <v>2997708.75</v>
      </c>
      <c r="G37" s="17">
        <f t="shared" si="0"/>
        <v>6.9717030831111882E-3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99</v>
      </c>
      <c r="E38" s="16">
        <v>15550</v>
      </c>
      <c r="F38" s="16">
        <v>3101603</v>
      </c>
      <c r="G38" s="17">
        <f t="shared" si="0"/>
        <v>7.2133275781667951E-3</v>
      </c>
      <c r="H38" s="18"/>
    </row>
    <row r="39" spans="1:8" x14ac:dyDescent="0.25">
      <c r="A39" s="13"/>
      <c r="B39" s="14" t="s">
        <v>100</v>
      </c>
      <c r="C39" s="15" t="s">
        <v>101</v>
      </c>
      <c r="D39" s="15" t="s">
        <v>102</v>
      </c>
      <c r="E39" s="16">
        <v>1075</v>
      </c>
      <c r="F39" s="16">
        <v>1886732.5</v>
      </c>
      <c r="G39" s="17">
        <f t="shared" si="0"/>
        <v>4.3879308779600683E-3</v>
      </c>
      <c r="H39" s="18"/>
    </row>
    <row r="40" spans="1:8" x14ac:dyDescent="0.25">
      <c r="A40" s="13"/>
      <c r="B40" s="14" t="s">
        <v>103</v>
      </c>
      <c r="C40" s="15" t="s">
        <v>104</v>
      </c>
      <c r="D40" s="15" t="s">
        <v>105</v>
      </c>
      <c r="E40" s="16">
        <v>440</v>
      </c>
      <c r="F40" s="16">
        <v>2019644</v>
      </c>
      <c r="G40" s="17">
        <f t="shared" si="0"/>
        <v>4.6970401315961771E-3</v>
      </c>
      <c r="H40" s="18"/>
    </row>
    <row r="41" spans="1:8" x14ac:dyDescent="0.25">
      <c r="A41" s="13"/>
      <c r="B41" s="14" t="s">
        <v>106</v>
      </c>
      <c r="C41" s="15" t="s">
        <v>107</v>
      </c>
      <c r="D41" s="15" t="s">
        <v>108</v>
      </c>
      <c r="E41" s="16">
        <v>24793</v>
      </c>
      <c r="F41" s="16">
        <v>11820062.75</v>
      </c>
      <c r="G41" s="17">
        <f t="shared" si="0"/>
        <v>2.7489651193346488E-2</v>
      </c>
      <c r="H41" s="18"/>
    </row>
    <row r="42" spans="1:8" x14ac:dyDescent="0.25">
      <c r="A42" s="13"/>
      <c r="B42" s="14" t="s">
        <v>109</v>
      </c>
      <c r="C42" s="15" t="s">
        <v>110</v>
      </c>
      <c r="D42" s="15" t="s">
        <v>111</v>
      </c>
      <c r="E42" s="16">
        <v>5095</v>
      </c>
      <c r="F42" s="16">
        <v>4006962.75</v>
      </c>
      <c r="G42" s="17">
        <f t="shared" si="0"/>
        <v>9.3189021642234877E-3</v>
      </c>
      <c r="H42" s="18"/>
    </row>
    <row r="43" spans="1:8" x14ac:dyDescent="0.25">
      <c r="A43" s="13"/>
      <c r="B43" s="14" t="s">
        <v>112</v>
      </c>
      <c r="C43" s="15" t="s">
        <v>113</v>
      </c>
      <c r="D43" s="15" t="s">
        <v>66</v>
      </c>
      <c r="E43" s="16">
        <v>657</v>
      </c>
      <c r="F43" s="16">
        <v>3128436.9</v>
      </c>
      <c r="G43" s="17">
        <f t="shared" si="0"/>
        <v>7.275734569293567E-3</v>
      </c>
      <c r="H43" s="18"/>
    </row>
    <row r="44" spans="1:8" x14ac:dyDescent="0.25">
      <c r="A44" s="13"/>
      <c r="B44" s="14" t="s">
        <v>114</v>
      </c>
      <c r="C44" s="15" t="s">
        <v>115</v>
      </c>
      <c r="D44" s="15" t="s">
        <v>116</v>
      </c>
      <c r="E44" s="16">
        <v>1195</v>
      </c>
      <c r="F44" s="16">
        <v>2053010</v>
      </c>
      <c r="G44" s="17">
        <f t="shared" si="0"/>
        <v>4.7746386791772547E-3</v>
      </c>
      <c r="H44" s="18"/>
    </row>
    <row r="45" spans="1:8" x14ac:dyDescent="0.25">
      <c r="A45" s="13"/>
      <c r="B45" s="14" t="s">
        <v>117</v>
      </c>
      <c r="C45" s="15" t="s">
        <v>118</v>
      </c>
      <c r="D45" s="15" t="s">
        <v>119</v>
      </c>
      <c r="E45" s="16">
        <v>1925</v>
      </c>
      <c r="F45" s="16">
        <v>2182853.75</v>
      </c>
      <c r="G45" s="17">
        <f t="shared" si="0"/>
        <v>5.0766133363876059E-3</v>
      </c>
      <c r="H45" s="18"/>
    </row>
    <row r="46" spans="1:8" x14ac:dyDescent="0.25">
      <c r="A46" s="13"/>
      <c r="B46" s="14" t="s">
        <v>120</v>
      </c>
      <c r="C46" s="15" t="s">
        <v>121</v>
      </c>
      <c r="D46" s="15" t="s">
        <v>122</v>
      </c>
      <c r="E46" s="16">
        <v>3025</v>
      </c>
      <c r="F46" s="16">
        <v>2899916.25</v>
      </c>
      <c r="G46" s="17">
        <f t="shared" si="0"/>
        <v>6.744269289299447E-3</v>
      </c>
      <c r="H46" s="18"/>
    </row>
    <row r="47" spans="1:8" x14ac:dyDescent="0.25">
      <c r="A47" s="13"/>
      <c r="B47" s="14" t="s">
        <v>123</v>
      </c>
      <c r="C47" s="15" t="s">
        <v>124</v>
      </c>
      <c r="D47" s="15" t="s">
        <v>125</v>
      </c>
      <c r="E47" s="16">
        <v>705</v>
      </c>
      <c r="F47" s="16">
        <v>2615268</v>
      </c>
      <c r="G47" s="17">
        <f t="shared" si="0"/>
        <v>6.0822693261184998E-3</v>
      </c>
      <c r="H47" s="18"/>
    </row>
    <row r="48" spans="1:8" x14ac:dyDescent="0.25">
      <c r="A48" s="13"/>
      <c r="B48" s="14" t="s">
        <v>126</v>
      </c>
      <c r="C48" s="15" t="s">
        <v>127</v>
      </c>
      <c r="D48" s="15" t="s">
        <v>128</v>
      </c>
      <c r="E48" s="16">
        <v>5150</v>
      </c>
      <c r="F48" s="16">
        <v>3321492.5</v>
      </c>
      <c r="G48" s="17">
        <f t="shared" si="0"/>
        <v>7.7247195888462102E-3</v>
      </c>
      <c r="H48" s="18"/>
    </row>
    <row r="49" spans="1:8" x14ac:dyDescent="0.25">
      <c r="A49" s="13"/>
      <c r="B49" s="14" t="s">
        <v>129</v>
      </c>
      <c r="C49" s="15" t="s">
        <v>130</v>
      </c>
      <c r="D49" s="15" t="s">
        <v>131</v>
      </c>
      <c r="E49" s="16">
        <v>7250</v>
      </c>
      <c r="F49" s="16">
        <v>4503700</v>
      </c>
      <c r="G49" s="17">
        <f t="shared" si="0"/>
        <v>1.0474152692588249E-2</v>
      </c>
      <c r="H49" s="18"/>
    </row>
    <row r="50" spans="1:8" x14ac:dyDescent="0.25">
      <c r="A50" s="13"/>
      <c r="B50" s="14" t="s">
        <v>132</v>
      </c>
      <c r="C50" s="15" t="s">
        <v>133</v>
      </c>
      <c r="D50" s="15" t="s">
        <v>134</v>
      </c>
      <c r="E50" s="16">
        <v>12600</v>
      </c>
      <c r="F50" s="16">
        <v>3234420</v>
      </c>
      <c r="G50" s="17">
        <f t="shared" si="0"/>
        <v>7.5222170553014825E-3</v>
      </c>
      <c r="H50" s="18"/>
    </row>
    <row r="51" spans="1:8" x14ac:dyDescent="0.25">
      <c r="A51" s="13"/>
      <c r="B51" s="14" t="s">
        <v>135</v>
      </c>
      <c r="C51" s="15" t="s">
        <v>136</v>
      </c>
      <c r="D51" s="15" t="s">
        <v>28</v>
      </c>
      <c r="E51" s="16">
        <v>400</v>
      </c>
      <c r="F51" s="16">
        <v>2468960</v>
      </c>
      <c r="G51" s="17">
        <f t="shared" si="0"/>
        <v>5.7420041370190482E-3</v>
      </c>
      <c r="H51" s="18"/>
    </row>
    <row r="52" spans="1:8" x14ac:dyDescent="0.25">
      <c r="A52" s="13"/>
      <c r="B52" s="14" t="s">
        <v>137</v>
      </c>
      <c r="C52" s="15" t="s">
        <v>138</v>
      </c>
      <c r="D52" s="15" t="s">
        <v>139</v>
      </c>
      <c r="E52" s="16">
        <v>717</v>
      </c>
      <c r="F52" s="16">
        <v>3542804.55</v>
      </c>
      <c r="G52" s="17">
        <f t="shared" si="0"/>
        <v>8.2394199917171212E-3</v>
      </c>
      <c r="H52" s="18"/>
    </row>
    <row r="53" spans="1:8" x14ac:dyDescent="0.25">
      <c r="A53" s="13"/>
      <c r="B53" s="14" t="s">
        <v>140</v>
      </c>
      <c r="C53" s="15" t="s">
        <v>141</v>
      </c>
      <c r="D53" s="15" t="s">
        <v>46</v>
      </c>
      <c r="E53" s="16">
        <v>3279</v>
      </c>
      <c r="F53" s="16">
        <v>5788254.75</v>
      </c>
      <c r="G53" s="17">
        <f t="shared" si="0"/>
        <v>1.3461612468658931E-2</v>
      </c>
      <c r="H53" s="18"/>
    </row>
    <row r="54" spans="1:8" x14ac:dyDescent="0.25">
      <c r="A54" s="13"/>
      <c r="B54" s="14" t="s">
        <v>142</v>
      </c>
      <c r="C54" s="15" t="s">
        <v>143</v>
      </c>
      <c r="D54" s="15" t="s">
        <v>46</v>
      </c>
      <c r="E54" s="16">
        <v>9945</v>
      </c>
      <c r="F54" s="16">
        <v>11300503.5</v>
      </c>
      <c r="G54" s="17">
        <f t="shared" si="0"/>
        <v>2.6281324058469245E-2</v>
      </c>
      <c r="H54" s="18"/>
    </row>
    <row r="55" spans="1:8" x14ac:dyDescent="0.25">
      <c r="A55" s="13"/>
      <c r="B55" s="14" t="s">
        <v>144</v>
      </c>
      <c r="C55" s="15" t="s">
        <v>145</v>
      </c>
      <c r="D55" s="15" t="s">
        <v>146</v>
      </c>
      <c r="E55" s="16">
        <v>1180</v>
      </c>
      <c r="F55" s="16">
        <v>2636887</v>
      </c>
      <c r="G55" s="17">
        <f t="shared" si="0"/>
        <v>6.1325481428827306E-3</v>
      </c>
      <c r="H55" s="18"/>
    </row>
    <row r="56" spans="1:8" x14ac:dyDescent="0.25">
      <c r="A56" s="13"/>
      <c r="B56" s="14" t="s">
        <v>147</v>
      </c>
      <c r="C56" s="15" t="s">
        <v>148</v>
      </c>
      <c r="D56" s="15" t="s">
        <v>149</v>
      </c>
      <c r="E56" s="16">
        <v>2365</v>
      </c>
      <c r="F56" s="16">
        <v>979464.75</v>
      </c>
      <c r="G56" s="17">
        <f t="shared" si="0"/>
        <v>2.2779188996842102E-3</v>
      </c>
      <c r="H56" s="18"/>
    </row>
    <row r="57" spans="1:8" x14ac:dyDescent="0.25">
      <c r="A57" s="13"/>
      <c r="B57" s="14" t="s">
        <v>150</v>
      </c>
      <c r="C57" s="15" t="s">
        <v>151</v>
      </c>
      <c r="D57" s="15" t="s">
        <v>152</v>
      </c>
      <c r="E57" s="16">
        <v>10250</v>
      </c>
      <c r="F57" s="16">
        <v>2573672.5</v>
      </c>
      <c r="G57" s="17">
        <f t="shared" si="0"/>
        <v>5.9855316174956888E-3</v>
      </c>
      <c r="H57" s="18"/>
    </row>
    <row r="58" spans="1:8" x14ac:dyDescent="0.25">
      <c r="A58" s="13"/>
      <c r="B58" s="14" t="s">
        <v>153</v>
      </c>
      <c r="C58" s="15" t="s">
        <v>154</v>
      </c>
      <c r="D58" s="15" t="s">
        <v>155</v>
      </c>
      <c r="E58" s="16">
        <v>65</v>
      </c>
      <c r="F58" s="16">
        <v>187833.75</v>
      </c>
      <c r="G58" s="17">
        <f t="shared" si="0"/>
        <v>4.3684068173311904E-4</v>
      </c>
      <c r="H58" s="18"/>
    </row>
    <row r="59" spans="1:8" x14ac:dyDescent="0.25">
      <c r="A59" s="13"/>
      <c r="B59" s="14" t="s">
        <v>156</v>
      </c>
      <c r="C59" s="15" t="s">
        <v>157</v>
      </c>
      <c r="D59" s="15" t="s">
        <v>28</v>
      </c>
      <c r="E59" s="16">
        <v>415</v>
      </c>
      <c r="F59" s="16">
        <v>2450844.75</v>
      </c>
      <c r="G59" s="17">
        <f t="shared" si="0"/>
        <v>5.6998739119675547E-3</v>
      </c>
      <c r="H59" s="18"/>
    </row>
    <row r="60" spans="1:8" x14ac:dyDescent="0.25">
      <c r="A60" s="13"/>
      <c r="B60" s="14" t="s">
        <v>158</v>
      </c>
      <c r="C60" s="15" t="s">
        <v>159</v>
      </c>
      <c r="D60" s="15" t="s">
        <v>160</v>
      </c>
      <c r="E60" s="16">
        <v>15120</v>
      </c>
      <c r="F60" s="16">
        <v>4656960</v>
      </c>
      <c r="G60" s="17">
        <f t="shared" si="0"/>
        <v>1.0830585990025041E-2</v>
      </c>
      <c r="H60" s="18"/>
    </row>
    <row r="61" spans="1:8" x14ac:dyDescent="0.25">
      <c r="A61" s="13"/>
      <c r="B61" s="14" t="s">
        <v>161</v>
      </c>
      <c r="C61" s="15" t="s">
        <v>162</v>
      </c>
      <c r="D61" s="15" t="s">
        <v>163</v>
      </c>
      <c r="E61" s="16">
        <v>3745</v>
      </c>
      <c r="F61" s="16">
        <v>3081947.75</v>
      </c>
      <c r="G61" s="17">
        <f t="shared" si="0"/>
        <v>7.1676158101291829E-3</v>
      </c>
      <c r="H61" s="18"/>
    </row>
    <row r="62" spans="1:8" x14ac:dyDescent="0.25">
      <c r="A62" s="13"/>
      <c r="B62" s="14" t="s">
        <v>164</v>
      </c>
      <c r="C62" s="15" t="s">
        <v>165</v>
      </c>
      <c r="D62" s="15" t="s">
        <v>166</v>
      </c>
      <c r="E62" s="16">
        <v>1120</v>
      </c>
      <c r="F62" s="16">
        <v>3638880</v>
      </c>
      <c r="G62" s="17">
        <f t="shared" si="0"/>
        <v>8.4628604813832033E-3</v>
      </c>
      <c r="H62" s="18"/>
    </row>
    <row r="63" spans="1:8" x14ac:dyDescent="0.25">
      <c r="A63" s="13"/>
      <c r="B63" s="14" t="s">
        <v>167</v>
      </c>
      <c r="C63" s="15" t="s">
        <v>168</v>
      </c>
      <c r="D63" s="15" t="s">
        <v>40</v>
      </c>
      <c r="E63" s="16">
        <v>741</v>
      </c>
      <c r="F63" s="16">
        <v>4872741.9000000004</v>
      </c>
      <c r="G63" s="17">
        <f t="shared" si="0"/>
        <v>1.1332425048776027E-2</v>
      </c>
      <c r="H63" s="18"/>
    </row>
    <row r="64" spans="1:8" x14ac:dyDescent="0.25">
      <c r="A64" s="13"/>
      <c r="B64" s="14" t="s">
        <v>169</v>
      </c>
      <c r="C64" s="15" t="s">
        <v>170</v>
      </c>
      <c r="D64" s="15" t="s">
        <v>59</v>
      </c>
      <c r="E64" s="16">
        <v>1000</v>
      </c>
      <c r="F64" s="16">
        <v>2050750</v>
      </c>
      <c r="G64" s="17">
        <f t="shared" si="0"/>
        <v>4.7693826485612619E-3</v>
      </c>
      <c r="H64" s="18"/>
    </row>
    <row r="65" spans="1:15" x14ac:dyDescent="0.25">
      <c r="A65" s="13"/>
      <c r="B65" s="14" t="s">
        <v>171</v>
      </c>
      <c r="C65" s="15" t="s">
        <v>172</v>
      </c>
      <c r="D65" s="15" t="s">
        <v>173</v>
      </c>
      <c r="E65" s="16">
        <v>75</v>
      </c>
      <c r="F65" s="16">
        <v>2079255</v>
      </c>
      <c r="G65" s="17">
        <f t="shared" si="0"/>
        <v>4.8356760789634258E-3</v>
      </c>
      <c r="H65" s="18"/>
    </row>
    <row r="66" spans="1:15" x14ac:dyDescent="0.25">
      <c r="A66" s="13"/>
      <c r="B66" s="14" t="s">
        <v>174</v>
      </c>
      <c r="C66" s="15" t="s">
        <v>175</v>
      </c>
      <c r="D66" s="15" t="s">
        <v>16</v>
      </c>
      <c r="E66" s="16">
        <v>8853</v>
      </c>
      <c r="F66" s="16">
        <v>14405158.949999999</v>
      </c>
      <c r="G66" s="17">
        <f t="shared" si="0"/>
        <v>3.3501750650199662E-2</v>
      </c>
      <c r="H66" s="18"/>
    </row>
    <row r="67" spans="1:15" x14ac:dyDescent="0.25">
      <c r="A67" s="13"/>
      <c r="B67" s="14" t="s">
        <v>176</v>
      </c>
      <c r="C67" s="15" t="s">
        <v>177</v>
      </c>
      <c r="D67" s="15" t="s">
        <v>178</v>
      </c>
      <c r="E67" s="16">
        <v>360</v>
      </c>
      <c r="F67" s="16">
        <v>2458404</v>
      </c>
      <c r="G67" s="17">
        <f t="shared" si="0"/>
        <v>5.7174542878232837E-3</v>
      </c>
      <c r="H67" s="18"/>
    </row>
    <row r="68" spans="1:15" x14ac:dyDescent="0.25">
      <c r="A68" s="13"/>
      <c r="B68" s="14" t="s">
        <v>179</v>
      </c>
      <c r="C68" s="15" t="s">
        <v>180</v>
      </c>
      <c r="D68" s="15" t="s">
        <v>43</v>
      </c>
      <c r="E68" s="16">
        <v>5500</v>
      </c>
      <c r="F68" s="16">
        <v>2715350</v>
      </c>
      <c r="G68" s="17">
        <f t="shared" si="0"/>
        <v>6.3150277580255139E-3</v>
      </c>
      <c r="H68" s="18"/>
    </row>
    <row r="69" spans="1:15" x14ac:dyDescent="0.25">
      <c r="A69" s="13"/>
      <c r="B69" s="14" t="s">
        <v>181</v>
      </c>
      <c r="C69" s="15" t="s">
        <v>182</v>
      </c>
      <c r="D69" s="15" t="s">
        <v>183</v>
      </c>
      <c r="E69" s="16">
        <v>545</v>
      </c>
      <c r="F69" s="16">
        <v>726076.25</v>
      </c>
      <c r="G69" s="17">
        <f t="shared" si="0"/>
        <v>1.688619026347643E-3</v>
      </c>
      <c r="H69" s="18"/>
    </row>
    <row r="70" spans="1:15" x14ac:dyDescent="0.25">
      <c r="A70" s="13"/>
      <c r="B70" s="14" t="s">
        <v>184</v>
      </c>
      <c r="C70" s="15" t="s">
        <v>185</v>
      </c>
      <c r="D70" s="15" t="s">
        <v>186</v>
      </c>
      <c r="E70" s="16">
        <v>3180</v>
      </c>
      <c r="F70" s="16">
        <v>13581303</v>
      </c>
      <c r="G70" s="17">
        <f t="shared" si="0"/>
        <v>3.1585727598709257E-2</v>
      </c>
      <c r="H70" s="18"/>
    </row>
    <row r="71" spans="1:15" x14ac:dyDescent="0.25">
      <c r="A71" s="13"/>
      <c r="B71" s="14" t="s">
        <v>187</v>
      </c>
      <c r="C71" s="15" t="s">
        <v>188</v>
      </c>
      <c r="D71" s="15" t="s">
        <v>46</v>
      </c>
      <c r="E71" s="16">
        <v>26500</v>
      </c>
      <c r="F71" s="16">
        <v>2703265</v>
      </c>
      <c r="G71" s="17">
        <f t="shared" ref="G71:G95" si="1">+F71/$F$108</f>
        <v>6.2869219482935314E-3</v>
      </c>
      <c r="H71" s="18"/>
    </row>
    <row r="72" spans="1:15" x14ac:dyDescent="0.25">
      <c r="A72" s="13"/>
      <c r="B72" s="14" t="s">
        <v>189</v>
      </c>
      <c r="C72" s="15" t="s">
        <v>190</v>
      </c>
      <c r="D72" s="15" t="s">
        <v>191</v>
      </c>
      <c r="E72" s="16">
        <v>745</v>
      </c>
      <c r="F72" s="16">
        <v>8345601.75</v>
      </c>
      <c r="G72" s="17">
        <f t="shared" si="1"/>
        <v>1.9409176241985859E-2</v>
      </c>
      <c r="H72" s="18"/>
    </row>
    <row r="73" spans="1:15" x14ac:dyDescent="0.25">
      <c r="A73" s="13"/>
      <c r="B73" s="14" t="s">
        <v>192</v>
      </c>
      <c r="C73" s="15" t="s">
        <v>193</v>
      </c>
      <c r="D73" s="15" t="s">
        <v>66</v>
      </c>
      <c r="E73" s="16">
        <v>885</v>
      </c>
      <c r="F73" s="16">
        <v>2154488.25</v>
      </c>
      <c r="G73" s="17">
        <f t="shared" si="1"/>
        <v>5.0106443379637289E-3</v>
      </c>
      <c r="H73" s="18"/>
    </row>
    <row r="74" spans="1:15" x14ac:dyDescent="0.25">
      <c r="A74" s="13"/>
      <c r="B74" s="14" t="s">
        <v>194</v>
      </c>
      <c r="C74" s="15" t="s">
        <v>195</v>
      </c>
      <c r="D74" s="15" t="s">
        <v>196</v>
      </c>
      <c r="E74" s="16">
        <v>850</v>
      </c>
      <c r="F74" s="16">
        <v>3046570</v>
      </c>
      <c r="G74" s="17">
        <f t="shared" si="1"/>
        <v>7.0853385813128287E-3</v>
      </c>
      <c r="H74" s="18"/>
    </row>
    <row r="75" spans="1:15" x14ac:dyDescent="0.25">
      <c r="A75" s="13"/>
      <c r="B75" s="14" t="s">
        <v>197</v>
      </c>
      <c r="C75" s="15" t="s">
        <v>198</v>
      </c>
      <c r="D75" s="15" t="s">
        <v>199</v>
      </c>
      <c r="E75" s="16">
        <v>3250</v>
      </c>
      <c r="F75" s="16">
        <v>1353300</v>
      </c>
      <c r="G75" s="17">
        <f t="shared" si="1"/>
        <v>3.1473390409840086E-3</v>
      </c>
      <c r="H75" s="19"/>
      <c r="L75" s="15"/>
      <c r="M75" s="15"/>
      <c r="N75" s="15"/>
      <c r="O75" s="15"/>
    </row>
    <row r="76" spans="1:15" outlineLevel="1" x14ac:dyDescent="0.25">
      <c r="A76" s="13"/>
      <c r="B76" s="14" t="s">
        <v>200</v>
      </c>
      <c r="C76" s="15" t="s">
        <v>201</v>
      </c>
      <c r="D76" s="15" t="s">
        <v>46</v>
      </c>
      <c r="E76" s="16">
        <v>3450</v>
      </c>
      <c r="F76" s="16">
        <v>1981335</v>
      </c>
      <c r="G76" s="17">
        <f t="shared" si="1"/>
        <v>4.6079457613005621E-3</v>
      </c>
      <c r="H76" s="19"/>
      <c r="L76" s="15"/>
      <c r="M76" s="15"/>
      <c r="N76" s="15"/>
      <c r="O76" s="15"/>
    </row>
    <row r="77" spans="1:15" outlineLevel="1" x14ac:dyDescent="0.25">
      <c r="A77" s="13"/>
      <c r="B77" s="14" t="s">
        <v>202</v>
      </c>
      <c r="C77" s="15" t="s">
        <v>203</v>
      </c>
      <c r="D77" s="15" t="s">
        <v>204</v>
      </c>
      <c r="E77" s="16">
        <v>272</v>
      </c>
      <c r="F77" s="16">
        <v>3012182.4</v>
      </c>
      <c r="G77" s="17">
        <f t="shared" si="1"/>
        <v>7.0053641218391404E-3</v>
      </c>
      <c r="H77" s="19"/>
      <c r="L77" s="15"/>
      <c r="M77" s="15"/>
      <c r="N77" s="15"/>
      <c r="O77" s="15"/>
    </row>
    <row r="78" spans="1:15" outlineLevel="1" x14ac:dyDescent="0.25">
      <c r="A78" s="13"/>
      <c r="B78" s="14" t="s">
        <v>205</v>
      </c>
      <c r="C78" s="15" t="s">
        <v>206</v>
      </c>
      <c r="D78" s="15" t="s">
        <v>207</v>
      </c>
      <c r="E78" s="16">
        <v>425</v>
      </c>
      <c r="F78" s="16">
        <v>1727837.5</v>
      </c>
      <c r="G78" s="17">
        <f t="shared" si="1"/>
        <v>4.0183923891422496E-3</v>
      </c>
      <c r="H78" s="19"/>
    </row>
    <row r="79" spans="1:15" outlineLevel="1" x14ac:dyDescent="0.25">
      <c r="A79" s="13"/>
      <c r="B79" s="14" t="s">
        <v>208</v>
      </c>
      <c r="C79" s="15" t="s">
        <v>209</v>
      </c>
      <c r="D79" s="15" t="s">
        <v>210</v>
      </c>
      <c r="E79" s="16">
        <v>100</v>
      </c>
      <c r="F79" s="16">
        <v>226500</v>
      </c>
      <c r="G79" s="17">
        <f t="shared" si="1"/>
        <v>5.2676590023119623E-4</v>
      </c>
      <c r="H79" s="19"/>
    </row>
    <row r="80" spans="1:15" outlineLevel="1" x14ac:dyDescent="0.25">
      <c r="A80" s="13"/>
      <c r="B80" s="14" t="s">
        <v>211</v>
      </c>
      <c r="C80" s="15" t="s">
        <v>212</v>
      </c>
      <c r="D80" s="15" t="s">
        <v>186</v>
      </c>
      <c r="E80" s="16">
        <v>1120</v>
      </c>
      <c r="F80" s="16">
        <v>1917776</v>
      </c>
      <c r="G80" s="17">
        <f t="shared" si="1"/>
        <v>4.460128040096171E-3</v>
      </c>
      <c r="H80" s="19"/>
    </row>
    <row r="81" spans="1:8" outlineLevel="1" x14ac:dyDescent="0.25">
      <c r="A81" s="13"/>
      <c r="B81" s="14" t="s">
        <v>213</v>
      </c>
      <c r="C81" s="15" t="s">
        <v>214</v>
      </c>
      <c r="D81" s="15" t="s">
        <v>59</v>
      </c>
      <c r="E81" s="16">
        <v>430</v>
      </c>
      <c r="F81" s="16">
        <v>1429406</v>
      </c>
      <c r="G81" s="17">
        <f t="shared" si="1"/>
        <v>3.3243370348162177E-3</v>
      </c>
      <c r="H81" s="19"/>
    </row>
    <row r="82" spans="1:8" outlineLevel="1" x14ac:dyDescent="0.25">
      <c r="A82" s="13"/>
      <c r="B82" s="14" t="s">
        <v>215</v>
      </c>
      <c r="C82" s="15" t="s">
        <v>216</v>
      </c>
      <c r="D82" s="15" t="s">
        <v>40</v>
      </c>
      <c r="E82" s="16">
        <v>2200</v>
      </c>
      <c r="F82" s="16">
        <v>6643230</v>
      </c>
      <c r="G82" s="17">
        <f t="shared" si="1"/>
        <v>1.5450008968622031E-2</v>
      </c>
      <c r="H82" s="19"/>
    </row>
    <row r="83" spans="1:8" outlineLevel="1" x14ac:dyDescent="0.25">
      <c r="A83" s="13"/>
      <c r="B83" s="14" t="s">
        <v>217</v>
      </c>
      <c r="C83" s="15" t="s">
        <v>218</v>
      </c>
      <c r="D83" s="15" t="s">
        <v>149</v>
      </c>
      <c r="E83" s="16">
        <v>17450</v>
      </c>
      <c r="F83" s="16">
        <v>6345692.5</v>
      </c>
      <c r="G83" s="17">
        <f t="shared" si="1"/>
        <v>1.4758032769769759E-2</v>
      </c>
      <c r="H83" s="19"/>
    </row>
    <row r="84" spans="1:8" outlineLevel="1" x14ac:dyDescent="0.25">
      <c r="A84" s="13"/>
      <c r="B84" s="14" t="s">
        <v>219</v>
      </c>
      <c r="C84" s="15" t="s">
        <v>220</v>
      </c>
      <c r="D84" s="15" t="s">
        <v>221</v>
      </c>
      <c r="E84" s="16">
        <v>9924</v>
      </c>
      <c r="F84" s="16">
        <v>3268965.6</v>
      </c>
      <c r="G84" s="17">
        <f t="shared" si="1"/>
        <v>7.6025589717828379E-3</v>
      </c>
      <c r="H84" s="19"/>
    </row>
    <row r="85" spans="1:8" outlineLevel="1" x14ac:dyDescent="0.25">
      <c r="A85" s="13"/>
      <c r="B85" s="14" t="s">
        <v>222</v>
      </c>
      <c r="C85" s="15" t="s">
        <v>223</v>
      </c>
      <c r="D85" s="15" t="s">
        <v>224</v>
      </c>
      <c r="E85" s="16">
        <v>16250</v>
      </c>
      <c r="F85" s="16">
        <v>4546100</v>
      </c>
      <c r="G85" s="17">
        <f t="shared" si="1"/>
        <v>1.057276140856972E-2</v>
      </c>
      <c r="H85" s="20"/>
    </row>
    <row r="86" spans="1:8" outlineLevel="1" x14ac:dyDescent="0.25">
      <c r="A86" s="13"/>
      <c r="B86" s="14" t="s">
        <v>225</v>
      </c>
      <c r="C86" s="15" t="s">
        <v>226</v>
      </c>
      <c r="D86" s="15" t="s">
        <v>227</v>
      </c>
      <c r="E86" s="16">
        <v>15000</v>
      </c>
      <c r="F86" s="16">
        <v>2436900</v>
      </c>
      <c r="G86" s="17">
        <f t="shared" si="1"/>
        <v>5.6674429239443802E-3</v>
      </c>
      <c r="H86" s="19"/>
    </row>
    <row r="87" spans="1:8" outlineLevel="1" x14ac:dyDescent="0.25">
      <c r="A87" s="13"/>
      <c r="B87" s="14" t="s">
        <v>228</v>
      </c>
      <c r="C87" s="15" t="s">
        <v>229</v>
      </c>
      <c r="D87" s="15" t="s">
        <v>230</v>
      </c>
      <c r="E87" s="16">
        <v>160</v>
      </c>
      <c r="F87" s="16">
        <v>444824</v>
      </c>
      <c r="G87" s="17">
        <f t="shared" si="1"/>
        <v>1.0345170631542678E-3</v>
      </c>
      <c r="H87" s="19"/>
    </row>
    <row r="88" spans="1:8" outlineLevel="1" x14ac:dyDescent="0.25">
      <c r="A88" s="13"/>
      <c r="B88" s="14" t="s">
        <v>231</v>
      </c>
      <c r="C88" s="15" t="s">
        <v>232</v>
      </c>
      <c r="D88" s="15" t="s">
        <v>96</v>
      </c>
      <c r="E88" s="16">
        <v>4245</v>
      </c>
      <c r="F88" s="16">
        <v>2792148.75</v>
      </c>
      <c r="G88" s="17">
        <f t="shared" si="1"/>
        <v>6.4936368647821605E-3</v>
      </c>
      <c r="H88" s="19"/>
    </row>
    <row r="89" spans="1:8" outlineLevel="1" x14ac:dyDescent="0.25">
      <c r="A89" s="13"/>
      <c r="B89" s="14" t="s">
        <v>233</v>
      </c>
      <c r="C89" s="15" t="s">
        <v>234</v>
      </c>
      <c r="D89" s="15" t="s">
        <v>235</v>
      </c>
      <c r="E89" s="16">
        <v>34500</v>
      </c>
      <c r="F89" s="16">
        <v>2809680</v>
      </c>
      <c r="G89" s="17">
        <f t="shared" si="1"/>
        <v>6.5344088943116449E-3</v>
      </c>
      <c r="H89" s="19"/>
    </row>
    <row r="90" spans="1:8" x14ac:dyDescent="0.25">
      <c r="B90" s="14" t="s">
        <v>236</v>
      </c>
      <c r="C90" s="15" t="s">
        <v>237</v>
      </c>
      <c r="D90" s="15" t="s">
        <v>238</v>
      </c>
      <c r="E90" s="16">
        <v>740</v>
      </c>
      <c r="F90" s="16">
        <v>5028596</v>
      </c>
      <c r="G90" s="17">
        <f t="shared" si="1"/>
        <v>1.1694891385602616E-2</v>
      </c>
      <c r="H90" s="19"/>
    </row>
    <row r="91" spans="1:8" x14ac:dyDescent="0.25">
      <c r="B91" s="14" t="s">
        <v>239</v>
      </c>
      <c r="C91" s="15" t="s">
        <v>240</v>
      </c>
      <c r="D91" s="15" t="s">
        <v>241</v>
      </c>
      <c r="E91" s="16">
        <v>2860</v>
      </c>
      <c r="F91" s="16">
        <v>4373226</v>
      </c>
      <c r="G91" s="17">
        <f t="shared" si="1"/>
        <v>1.0170712277282444E-2</v>
      </c>
      <c r="H91" s="19"/>
    </row>
    <row r="92" spans="1:8" x14ac:dyDescent="0.25">
      <c r="B92" s="14" t="s">
        <v>242</v>
      </c>
      <c r="C92" s="15" t="s">
        <v>243</v>
      </c>
      <c r="D92" s="15" t="s">
        <v>28</v>
      </c>
      <c r="E92" s="16">
        <v>3675</v>
      </c>
      <c r="F92" s="16">
        <v>6791583.75</v>
      </c>
      <c r="G92" s="21">
        <f t="shared" si="1"/>
        <v>1.5795031911983726E-2</v>
      </c>
      <c r="H92" s="19"/>
    </row>
    <row r="93" spans="1:8" x14ac:dyDescent="0.25">
      <c r="B93" s="14" t="s">
        <v>244</v>
      </c>
      <c r="C93" s="15" t="s">
        <v>245</v>
      </c>
      <c r="D93" s="15" t="s">
        <v>246</v>
      </c>
      <c r="E93" s="16">
        <v>9800</v>
      </c>
      <c r="F93" s="16">
        <v>3053190</v>
      </c>
      <c r="G93" s="21">
        <f t="shared" si="1"/>
        <v>7.1007345647986142E-3</v>
      </c>
      <c r="H93" s="19"/>
    </row>
    <row r="94" spans="1:8" x14ac:dyDescent="0.25">
      <c r="A94" s="22" t="s">
        <v>247</v>
      </c>
      <c r="B94" s="14" t="s">
        <v>248</v>
      </c>
      <c r="C94" s="15" t="s">
        <v>249</v>
      </c>
      <c r="D94" s="15" t="s">
        <v>66</v>
      </c>
      <c r="E94" s="16">
        <v>51</v>
      </c>
      <c r="F94" s="16">
        <v>460716.15</v>
      </c>
      <c r="G94" s="21">
        <f t="shared" si="1"/>
        <v>1.0714770750807985E-3</v>
      </c>
      <c r="H94" s="19"/>
    </row>
    <row r="95" spans="1:8" x14ac:dyDescent="0.25">
      <c r="B95" s="14" t="s">
        <v>250</v>
      </c>
      <c r="C95" s="15" t="s">
        <v>251</v>
      </c>
      <c r="D95" s="15" t="s">
        <v>119</v>
      </c>
      <c r="E95" s="16">
        <v>1125</v>
      </c>
      <c r="F95" s="16">
        <v>1777443.75</v>
      </c>
      <c r="G95" s="21">
        <f t="shared" si="1"/>
        <v>4.1337605169053573E-3</v>
      </c>
      <c r="H95" s="19"/>
    </row>
    <row r="96" spans="1:8" x14ac:dyDescent="0.25">
      <c r="B96" s="23"/>
      <c r="C96" s="23" t="s">
        <v>252</v>
      </c>
      <c r="D96" s="23"/>
      <c r="E96" s="24"/>
      <c r="F96" s="25">
        <f>SUM(F7:F95)</f>
        <v>418998394.69999987</v>
      </c>
      <c r="G96" s="26">
        <f>+F96/$F$108</f>
        <v>0.97445504008640849</v>
      </c>
      <c r="H96" s="27"/>
    </row>
    <row r="98" spans="1:8" x14ac:dyDescent="0.25">
      <c r="A98" s="28" t="s">
        <v>253</v>
      </c>
      <c r="B98" s="29"/>
      <c r="C98" s="29" t="s">
        <v>254</v>
      </c>
      <c r="D98" s="29"/>
      <c r="E98" s="29"/>
      <c r="F98" s="29" t="s">
        <v>11</v>
      </c>
      <c r="G98" s="30" t="s">
        <v>12</v>
      </c>
      <c r="H98" s="29" t="s">
        <v>13</v>
      </c>
    </row>
    <row r="99" spans="1:8" x14ac:dyDescent="0.25">
      <c r="B99" s="31"/>
      <c r="C99" s="23" t="s">
        <v>255</v>
      </c>
      <c r="D99" s="15"/>
      <c r="E99" s="32"/>
      <c r="F99" s="33" t="s">
        <v>256</v>
      </c>
      <c r="G99" s="26">
        <v>0</v>
      </c>
      <c r="H99" s="15"/>
    </row>
    <row r="100" spans="1:8" x14ac:dyDescent="0.25">
      <c r="B100" s="31" t="s">
        <v>257</v>
      </c>
      <c r="C100" s="23" t="s">
        <v>258</v>
      </c>
      <c r="D100" s="23"/>
      <c r="E100" s="24"/>
      <c r="F100" s="16">
        <v>7012650.0300000003</v>
      </c>
      <c r="G100" s="26">
        <f>+F100/$F$108</f>
        <v>1.6309160733153534E-2</v>
      </c>
      <c r="H100" s="15"/>
    </row>
    <row r="101" spans="1:8" x14ac:dyDescent="0.25">
      <c r="B101" s="31"/>
      <c r="C101" s="23" t="s">
        <v>259</v>
      </c>
      <c r="D101" s="15"/>
      <c r="E101" s="32"/>
      <c r="F101" s="24" t="s">
        <v>256</v>
      </c>
      <c r="G101" s="26">
        <v>0</v>
      </c>
      <c r="H101" s="15"/>
    </row>
    <row r="102" spans="1:8" x14ac:dyDescent="0.25">
      <c r="B102" s="31"/>
      <c r="C102" s="23" t="s">
        <v>260</v>
      </c>
      <c r="D102" s="15"/>
      <c r="E102" s="32"/>
      <c r="F102" s="24" t="s">
        <v>256</v>
      </c>
      <c r="G102" s="26">
        <v>0</v>
      </c>
      <c r="H102" s="15"/>
    </row>
    <row r="103" spans="1:8" x14ac:dyDescent="0.25">
      <c r="B103" s="31"/>
      <c r="C103" s="23" t="s">
        <v>261</v>
      </c>
      <c r="D103" s="15"/>
      <c r="E103" s="32"/>
      <c r="F103" s="24" t="s">
        <v>256</v>
      </c>
      <c r="G103" s="26">
        <v>0</v>
      </c>
      <c r="H103" s="15"/>
    </row>
    <row r="104" spans="1:8" x14ac:dyDescent="0.25">
      <c r="B104" s="15" t="s">
        <v>253</v>
      </c>
      <c r="C104" s="15" t="s">
        <v>262</v>
      </c>
      <c r="D104" s="15"/>
      <c r="E104" s="32"/>
      <c r="F104" s="16">
        <v>3971229.94</v>
      </c>
      <c r="G104" s="26">
        <f>+F104/$F$108</f>
        <v>9.2357991804378793E-3</v>
      </c>
      <c r="H104" s="15"/>
    </row>
    <row r="105" spans="1:8" x14ac:dyDescent="0.25">
      <c r="B105" s="31"/>
      <c r="C105" s="15"/>
      <c r="D105" s="15"/>
      <c r="E105" s="32"/>
      <c r="F105" s="33"/>
      <c r="G105" s="26"/>
      <c r="H105" s="15"/>
    </row>
    <row r="106" spans="1:8" x14ac:dyDescent="0.25">
      <c r="B106" s="31"/>
      <c r="C106" s="15" t="s">
        <v>263</v>
      </c>
      <c r="D106" s="15"/>
      <c r="E106" s="32"/>
      <c r="F106" s="34">
        <f>SUM(F99:F105)</f>
        <v>10983879.970000001</v>
      </c>
      <c r="G106" s="26">
        <f>+F106/$F$108</f>
        <v>2.5544959913591413E-2</v>
      </c>
      <c r="H106" s="15"/>
    </row>
    <row r="107" spans="1:8" x14ac:dyDescent="0.25">
      <c r="B107" s="31"/>
      <c r="C107" s="15"/>
      <c r="D107" s="15"/>
      <c r="E107" s="32"/>
      <c r="F107" s="34"/>
      <c r="G107" s="26"/>
      <c r="H107" s="15"/>
    </row>
    <row r="108" spans="1:8" x14ac:dyDescent="0.25">
      <c r="B108" s="35"/>
      <c r="C108" s="36" t="s">
        <v>264</v>
      </c>
      <c r="D108" s="37"/>
      <c r="E108" s="38"/>
      <c r="F108" s="38">
        <f>+F106+F96</f>
        <v>429982274.6699999</v>
      </c>
      <c r="G108" s="39">
        <v>1</v>
      </c>
      <c r="H108" s="15"/>
    </row>
    <row r="109" spans="1:8" x14ac:dyDescent="0.25">
      <c r="A109" s="22" t="s">
        <v>265</v>
      </c>
      <c r="F109" s="40"/>
    </row>
    <row r="110" spans="1:8" x14ac:dyDescent="0.25">
      <c r="C110" s="23" t="s">
        <v>266</v>
      </c>
      <c r="D110" s="41"/>
      <c r="F110" s="4">
        <v>0</v>
      </c>
    </row>
    <row r="111" spans="1:8" x14ac:dyDescent="0.25">
      <c r="C111" s="23" t="s">
        <v>267</v>
      </c>
      <c r="D111" s="42"/>
    </row>
    <row r="112" spans="1:8" x14ac:dyDescent="0.25">
      <c r="C112" s="23" t="s">
        <v>268</v>
      </c>
      <c r="D112" s="42"/>
    </row>
    <row r="113" spans="1:8" x14ac:dyDescent="0.25">
      <c r="C113" s="23" t="s">
        <v>269</v>
      </c>
      <c r="D113" s="43">
        <v>28.1111</v>
      </c>
    </row>
    <row r="114" spans="1:8" x14ac:dyDescent="0.25">
      <c r="C114" s="23" t="s">
        <v>270</v>
      </c>
      <c r="D114" s="43">
        <v>28.097999999999999</v>
      </c>
    </row>
    <row r="115" spans="1:8" x14ac:dyDescent="0.25">
      <c r="C115" s="23" t="s">
        <v>271</v>
      </c>
      <c r="D115" s="44"/>
    </row>
    <row r="116" spans="1:8" x14ac:dyDescent="0.25">
      <c r="A116" s="1" t="s">
        <v>272</v>
      </c>
      <c r="C116" s="23" t="s">
        <v>273</v>
      </c>
      <c r="D116" s="42">
        <v>0</v>
      </c>
    </row>
    <row r="117" spans="1:8" x14ac:dyDescent="0.25">
      <c r="A117" s="15" t="s">
        <v>274</v>
      </c>
      <c r="C117" s="23" t="s">
        <v>275</v>
      </c>
      <c r="D117" s="42">
        <v>0</v>
      </c>
      <c r="F117" s="40"/>
      <c r="G117" s="45"/>
    </row>
    <row r="118" spans="1:8" x14ac:dyDescent="0.25">
      <c r="B118" s="46"/>
      <c r="C118" s="13"/>
    </row>
    <row r="119" spans="1:8" x14ac:dyDescent="0.25">
      <c r="F119" s="4"/>
    </row>
    <row r="120" spans="1:8" x14ac:dyDescent="0.25">
      <c r="C120" s="29" t="s">
        <v>276</v>
      </c>
      <c r="D120" s="29"/>
      <c r="E120" s="29"/>
      <c r="F120" s="29"/>
      <c r="G120" s="30"/>
      <c r="H120" s="29"/>
    </row>
    <row r="121" spans="1:8" x14ac:dyDescent="0.25">
      <c r="C121" s="29" t="s">
        <v>277</v>
      </c>
      <c r="D121" s="29"/>
      <c r="E121" s="29"/>
      <c r="F121" s="29" t="s">
        <v>11</v>
      </c>
      <c r="G121" s="30" t="s">
        <v>12</v>
      </c>
      <c r="H121" s="29" t="s">
        <v>13</v>
      </c>
    </row>
    <row r="122" spans="1:8" x14ac:dyDescent="0.25">
      <c r="C122" s="23" t="s">
        <v>278</v>
      </c>
      <c r="D122" s="15"/>
      <c r="E122" s="32"/>
      <c r="F122" s="47">
        <f>SUMIF(Table13456768563[[Industry ]],A116,Table13456768563[Market Value])</f>
        <v>0</v>
      </c>
      <c r="G122" s="48">
        <f>+F122/$F$108</f>
        <v>0</v>
      </c>
      <c r="H122" s="15"/>
    </row>
    <row r="123" spans="1:8" x14ac:dyDescent="0.25">
      <c r="C123" s="15" t="s">
        <v>279</v>
      </c>
      <c r="D123" s="15"/>
      <c r="E123" s="32"/>
      <c r="F123" s="47">
        <f>SUMIF(Table13456768563[[Industry ]],A117,Table13456768563[Market Value])</f>
        <v>0</v>
      </c>
      <c r="G123" s="48">
        <f>+F123/$F$108</f>
        <v>0</v>
      </c>
      <c r="H123" s="15"/>
    </row>
    <row r="124" spans="1:8" x14ac:dyDescent="0.25">
      <c r="C124" s="15" t="s">
        <v>280</v>
      </c>
      <c r="D124" s="15"/>
      <c r="E124" s="32"/>
      <c r="F124" s="47">
        <f>SUMIF($E$136:$E$143,C124,H136:H143)</f>
        <v>0</v>
      </c>
      <c r="G124" s="48">
        <f>+F124/$F$108</f>
        <v>0</v>
      </c>
      <c r="H124" s="15"/>
    </row>
    <row r="125" spans="1:8" x14ac:dyDescent="0.25">
      <c r="C125" s="15" t="s">
        <v>281</v>
      </c>
      <c r="D125" s="15"/>
      <c r="E125" s="32"/>
      <c r="F125" s="47">
        <f t="shared" ref="F125:F133" si="2">SUMIF($E$136:$E$143,C125,H137:H144)</f>
        <v>0</v>
      </c>
      <c r="G125" s="48">
        <f t="shared" ref="G125:G133" si="3">+F125/$F$108</f>
        <v>0</v>
      </c>
      <c r="H125" s="15"/>
    </row>
    <row r="126" spans="1:8" x14ac:dyDescent="0.25">
      <c r="C126" s="15" t="s">
        <v>282</v>
      </c>
      <c r="D126" s="15"/>
      <c r="E126" s="32"/>
      <c r="F126" s="47">
        <f t="shared" si="2"/>
        <v>0</v>
      </c>
      <c r="G126" s="48">
        <f t="shared" si="3"/>
        <v>0</v>
      </c>
      <c r="H126" s="15"/>
    </row>
    <row r="127" spans="1:8" x14ac:dyDescent="0.25">
      <c r="C127" s="15" t="s">
        <v>283</v>
      </c>
      <c r="D127" s="15"/>
      <c r="E127" s="32"/>
      <c r="F127" s="47">
        <f t="shared" si="2"/>
        <v>0</v>
      </c>
      <c r="G127" s="48">
        <f t="shared" si="3"/>
        <v>0</v>
      </c>
      <c r="H127" s="15"/>
    </row>
    <row r="128" spans="1:8" x14ac:dyDescent="0.25">
      <c r="C128" s="15" t="s">
        <v>284</v>
      </c>
      <c r="D128" s="15"/>
      <c r="E128" s="32"/>
      <c r="F128" s="47">
        <f t="shared" si="2"/>
        <v>0</v>
      </c>
      <c r="G128" s="48">
        <f t="shared" si="3"/>
        <v>0</v>
      </c>
      <c r="H128" s="15"/>
    </row>
    <row r="129" spans="3:8" x14ac:dyDescent="0.25">
      <c r="C129" s="15" t="s">
        <v>285</v>
      </c>
      <c r="D129" s="15"/>
      <c r="E129" s="32"/>
      <c r="F129" s="47">
        <f t="shared" si="2"/>
        <v>0</v>
      </c>
      <c r="G129" s="48">
        <f t="shared" si="3"/>
        <v>0</v>
      </c>
      <c r="H129" s="15"/>
    </row>
    <row r="130" spans="3:8" x14ac:dyDescent="0.25">
      <c r="C130" s="15" t="s">
        <v>286</v>
      </c>
      <c r="D130" s="15"/>
      <c r="E130" s="32"/>
      <c r="F130" s="47">
        <f t="shared" si="2"/>
        <v>0</v>
      </c>
      <c r="G130" s="48">
        <f t="shared" si="3"/>
        <v>0</v>
      </c>
      <c r="H130" s="15"/>
    </row>
    <row r="131" spans="3:8" x14ac:dyDescent="0.25">
      <c r="C131" s="15" t="s">
        <v>287</v>
      </c>
      <c r="D131" s="15"/>
      <c r="E131" s="32"/>
      <c r="F131" s="47">
        <f>SUMIF($E$136:$E$143,C131,H143:H150)</f>
        <v>0</v>
      </c>
      <c r="G131" s="48">
        <f t="shared" si="3"/>
        <v>0</v>
      </c>
      <c r="H131" s="15"/>
    </row>
    <row r="132" spans="3:8" x14ac:dyDescent="0.25">
      <c r="C132" s="15" t="s">
        <v>288</v>
      </c>
      <c r="D132" s="15"/>
      <c r="E132" s="32"/>
      <c r="F132" s="47">
        <f t="shared" si="2"/>
        <v>0</v>
      </c>
      <c r="G132" s="48">
        <f t="shared" si="3"/>
        <v>0</v>
      </c>
      <c r="H132" s="15"/>
    </row>
    <row r="133" spans="3:8" x14ac:dyDescent="0.25">
      <c r="C133" s="15" t="s">
        <v>289</v>
      </c>
      <c r="D133" s="15"/>
      <c r="E133" s="32"/>
      <c r="F133" s="47">
        <f t="shared" si="2"/>
        <v>0</v>
      </c>
      <c r="G133" s="48">
        <f t="shared" si="3"/>
        <v>0</v>
      </c>
      <c r="H133" s="15"/>
    </row>
    <row r="136" spans="3:8" x14ac:dyDescent="0.25">
      <c r="E136" s="15" t="s">
        <v>280</v>
      </c>
      <c r="F136" s="15" t="s">
        <v>290</v>
      </c>
      <c r="G136" s="7">
        <f t="shared" ref="G136:G143" si="4">SUMIF($H$7:$H$74,F136,$E$7:$E$74)</f>
        <v>0</v>
      </c>
      <c r="H136" s="1">
        <f t="shared" ref="H136:H143" si="5">SUMIF($H$7:$H$74,F136,$F$7:$F$74)</f>
        <v>0</v>
      </c>
    </row>
    <row r="137" spans="3:8" x14ac:dyDescent="0.25">
      <c r="E137" s="15" t="s">
        <v>280</v>
      </c>
      <c r="F137" s="15" t="s">
        <v>291</v>
      </c>
      <c r="G137" s="7">
        <f t="shared" si="4"/>
        <v>0</v>
      </c>
      <c r="H137" s="1">
        <f t="shared" si="5"/>
        <v>0</v>
      </c>
    </row>
    <row r="138" spans="3:8" x14ac:dyDescent="0.25">
      <c r="E138" s="15" t="s">
        <v>280</v>
      </c>
      <c r="F138" s="15" t="s">
        <v>292</v>
      </c>
      <c r="G138" s="7">
        <f t="shared" si="4"/>
        <v>0</v>
      </c>
      <c r="H138" s="1">
        <f t="shared" si="5"/>
        <v>0</v>
      </c>
    </row>
    <row r="139" spans="3:8" x14ac:dyDescent="0.25">
      <c r="E139" s="15" t="s">
        <v>282</v>
      </c>
      <c r="F139" s="15" t="s">
        <v>293</v>
      </c>
      <c r="G139" s="7">
        <f t="shared" si="4"/>
        <v>0</v>
      </c>
      <c r="H139" s="1">
        <f t="shared" si="5"/>
        <v>0</v>
      </c>
    </row>
    <row r="140" spans="3:8" x14ac:dyDescent="0.25">
      <c r="E140" s="15" t="s">
        <v>283</v>
      </c>
      <c r="F140" s="15" t="s">
        <v>294</v>
      </c>
      <c r="G140" s="7">
        <f t="shared" si="4"/>
        <v>0</v>
      </c>
      <c r="H140" s="1">
        <f t="shared" si="5"/>
        <v>0</v>
      </c>
    </row>
    <row r="141" spans="3:8" x14ac:dyDescent="0.25">
      <c r="E141" s="15" t="s">
        <v>280</v>
      </c>
      <c r="F141" s="15" t="s">
        <v>295</v>
      </c>
      <c r="G141" s="7">
        <f t="shared" si="4"/>
        <v>0</v>
      </c>
      <c r="H141" s="1">
        <f t="shared" si="5"/>
        <v>0</v>
      </c>
    </row>
    <row r="142" spans="3:8" x14ac:dyDescent="0.25">
      <c r="E142" s="15" t="s">
        <v>283</v>
      </c>
      <c r="F142" s="15" t="s">
        <v>296</v>
      </c>
      <c r="G142" s="7">
        <f t="shared" si="4"/>
        <v>0</v>
      </c>
      <c r="H142" s="1">
        <f t="shared" si="5"/>
        <v>0</v>
      </c>
    </row>
    <row r="143" spans="3:8" x14ac:dyDescent="0.25">
      <c r="E143" s="15" t="s">
        <v>280</v>
      </c>
      <c r="F143" s="15" t="s">
        <v>297</v>
      </c>
      <c r="G143" s="7">
        <f t="shared" si="4"/>
        <v>0</v>
      </c>
      <c r="H143" s="1">
        <f t="shared" si="5"/>
        <v>0</v>
      </c>
    </row>
    <row r="144" spans="3:8" x14ac:dyDescent="0.25">
      <c r="G144" s="7" t="s">
        <v>298</v>
      </c>
      <c r="H144" s="1" t="s">
        <v>298</v>
      </c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Memon</dc:creator>
  <cp:lastModifiedBy>Farah Memon</cp:lastModifiedBy>
  <dcterms:created xsi:type="dcterms:W3CDTF">2024-12-04T05:12:07Z</dcterms:created>
  <dcterms:modified xsi:type="dcterms:W3CDTF">2024-12-04T05:13:42Z</dcterms:modified>
</cp:coreProperties>
</file>